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80" windowWidth="16905" windowHeight="11760"/>
  </bookViews>
  <sheets>
    <sheet name="Cron Obra Civil" sheetId="1" r:id="rId1"/>
  </sheets>
  <calcPr calcId="124519"/>
</workbook>
</file>

<file path=xl/calcChain.xml><?xml version="1.0" encoding="utf-8"?>
<calcChain xmlns="http://schemas.openxmlformats.org/spreadsheetml/2006/main">
  <c r="G20" i="1"/>
  <c r="L20" s="1"/>
  <c r="G10"/>
  <c r="L19"/>
  <c r="L18"/>
  <c r="L17"/>
  <c r="L16"/>
  <c r="L15"/>
  <c r="L14"/>
  <c r="L13"/>
  <c r="L12"/>
  <c r="L11"/>
  <c r="L10"/>
  <c r="L9"/>
  <c r="L8"/>
  <c r="L7"/>
  <c r="L6"/>
  <c r="F22"/>
  <c r="H22"/>
  <c r="I22"/>
  <c r="J22"/>
  <c r="G18"/>
  <c r="G16"/>
  <c r="G11"/>
  <c r="E11"/>
  <c r="F11"/>
  <c r="J6"/>
  <c r="J5"/>
  <c r="I6"/>
  <c r="I5"/>
  <c r="H6"/>
  <c r="H5"/>
  <c r="F6"/>
  <c r="F5"/>
  <c r="E6"/>
  <c r="E5"/>
  <c r="C21"/>
  <c r="K15"/>
  <c r="K16" s="1"/>
  <c r="G8"/>
  <c r="G22" l="1"/>
  <c r="G24" s="1"/>
  <c r="H24" s="1"/>
  <c r="I24" s="1"/>
  <c r="J24" s="1"/>
  <c r="L5"/>
  <c r="G14"/>
  <c r="I27"/>
  <c r="J27"/>
  <c r="E22"/>
  <c r="E24" s="1"/>
  <c r="E23" s="1"/>
  <c r="C26"/>
  <c r="K20"/>
  <c r="E21" l="1"/>
  <c r="F24"/>
  <c r="K18"/>
  <c r="K9"/>
  <c r="K10" s="1"/>
  <c r="K13"/>
  <c r="K11"/>
  <c r="F23" l="1"/>
  <c r="H27"/>
  <c r="G27"/>
  <c r="F27"/>
  <c r="K25"/>
  <c r="J21"/>
  <c r="I21"/>
  <c r="K12"/>
  <c r="K14"/>
  <c r="K7"/>
  <c r="K5"/>
  <c r="K6"/>
  <c r="K8" l="1"/>
  <c r="G26"/>
  <c r="H26"/>
  <c r="F26"/>
  <c r="I26"/>
  <c r="J26"/>
  <c r="H21"/>
  <c r="G21"/>
  <c r="E27" l="1"/>
  <c r="K22"/>
  <c r="F21"/>
  <c r="E29" l="1"/>
  <c r="F29" s="1"/>
  <c r="G29" s="1"/>
  <c r="H29" s="1"/>
  <c r="I29" s="1"/>
  <c r="J29" s="1"/>
  <c r="L21"/>
  <c r="K27"/>
  <c r="G23" l="1"/>
  <c r="H23"/>
  <c r="E26"/>
  <c r="E28" s="1"/>
  <c r="F28" s="1"/>
  <c r="G28" s="1"/>
  <c r="H28" s="1"/>
  <c r="I28" s="1"/>
  <c r="J28" s="1"/>
  <c r="I23" l="1"/>
  <c r="J23" l="1"/>
</calcChain>
</file>

<file path=xl/sharedStrings.xml><?xml version="1.0" encoding="utf-8"?>
<sst xmlns="http://schemas.openxmlformats.org/spreadsheetml/2006/main" count="35" uniqueCount="25">
  <si>
    <t>DISCRIMINAÇÃO</t>
  </si>
  <si>
    <t>ESTADO</t>
  </si>
  <si>
    <t>PREVISTO</t>
  </si>
  <si>
    <t>VALOR (R$)</t>
  </si>
  <si>
    <t>ITEM</t>
  </si>
  <si>
    <t>ACUMULADO PREVISTO</t>
  </si>
  <si>
    <t>SERVIÇOS TÉCNICOS PROFISSIONAIS</t>
  </si>
  <si>
    <t>BDI SERVIÇOS CIVIS</t>
  </si>
  <si>
    <t>CANTEIRO DE OBRAS</t>
  </si>
  <si>
    <t>TOTAL SERVIÇOS SEM BDI</t>
  </si>
  <si>
    <t>SERVIÇOS</t>
  </si>
  <si>
    <t>TOTAL SERVIÇOS COM BDI</t>
  </si>
  <si>
    <t>MÊS 1</t>
  </si>
  <si>
    <t>MÊS 2</t>
  </si>
  <si>
    <t>MÊS 3</t>
  </si>
  <si>
    <t>MÊS 4</t>
  </si>
  <si>
    <t>MÊS 5</t>
  </si>
  <si>
    <t>MÊS 6</t>
  </si>
  <si>
    <t>SERVIÇOS AUXILIARES E ADMINISTRATIVOS</t>
  </si>
  <si>
    <t>19PB009 - CRONOGRAMA DE CONTROLE FÍSICO-FINANCEIRO</t>
  </si>
  <si>
    <t>SERVIÇOS PRELIMINARES</t>
  </si>
  <si>
    <t>PERFURAÇÃO DE POÇO ARTESIANO</t>
  </si>
  <si>
    <t>COMPLETAÇÃO DE POÇO ARTESIANO</t>
  </si>
  <si>
    <t>INSTALAÇÕES ELÉTRICAS E HIDRÁULICAS</t>
  </si>
  <si>
    <t>SERVIÇOS COMPLEMENTARES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</si>
</sst>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0">
    <font>
      <sz val="10"/>
      <name val="Arial"/>
    </font>
    <font>
      <sz val="10"/>
      <name val="Arial"/>
    </font>
    <font>
      <sz val="7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5"/>
      <name val="Times New Roman"/>
      <family val="1"/>
    </font>
    <font>
      <sz val="5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9" fillId="0" borderId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/>
    <xf numFmtId="4" fontId="2" fillId="0" borderId="0" xfId="0" applyNumberFormat="1" applyFont="1" applyAlignment="1"/>
    <xf numFmtId="0" fontId="2" fillId="0" borderId="0" xfId="0" applyFont="1" applyAlignment="1">
      <alignment horizontal="center"/>
    </xf>
    <xf numFmtId="0" fontId="6" fillId="0" borderId="0" xfId="0" applyFont="1" applyAlignment="1"/>
    <xf numFmtId="4" fontId="6" fillId="0" borderId="0" xfId="0" applyNumberFormat="1" applyFont="1" applyAlignment="1"/>
    <xf numFmtId="10" fontId="6" fillId="0" borderId="0" xfId="0" applyNumberFormat="1" applyFont="1" applyAlignment="1"/>
    <xf numFmtId="4" fontId="6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0" fontId="7" fillId="0" borderId="1" xfId="2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10" fontId="2" fillId="0" borderId="0" xfId="2" applyNumberFormat="1" applyFont="1" applyAlignment="1">
      <alignment horizontal="center"/>
    </xf>
    <xf numFmtId="10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/>
    <xf numFmtId="9" fontId="8" fillId="0" borderId="1" xfId="0" applyNumberFormat="1" applyFont="1" applyBorder="1" applyAlignment="1">
      <alignment horizontal="center"/>
    </xf>
    <xf numFmtId="10" fontId="8" fillId="4" borderId="1" xfId="0" applyNumberFormat="1" applyFont="1" applyFill="1" applyBorder="1" applyAlignment="1">
      <alignment horizontal="center"/>
    </xf>
    <xf numFmtId="4" fontId="8" fillId="4" borderId="1" xfId="0" applyNumberFormat="1" applyFont="1" applyFill="1" applyBorder="1" applyAlignment="1">
      <alignment horizontal="center"/>
    </xf>
    <xf numFmtId="0" fontId="8" fillId="0" borderId="0" xfId="0" applyFont="1" applyAlignment="1">
      <alignment vertical="center"/>
    </xf>
    <xf numFmtId="4" fontId="8" fillId="0" borderId="0" xfId="0" applyNumberFormat="1" applyFont="1" applyAlignment="1"/>
    <xf numFmtId="0" fontId="8" fillId="0" borderId="0" xfId="0" applyFont="1" applyAlignment="1"/>
    <xf numFmtId="10" fontId="8" fillId="0" borderId="0" xfId="2" applyNumberFormat="1" applyFont="1" applyAlignment="1"/>
    <xf numFmtId="0" fontId="7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7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10" fontId="8" fillId="5" borderId="1" xfId="0" applyNumberFormat="1" applyFont="1" applyFill="1" applyBorder="1" applyAlignment="1">
      <alignment horizontal="center"/>
    </xf>
    <xf numFmtId="4" fontId="8" fillId="5" borderId="1" xfId="0" applyNumberFormat="1" applyFont="1" applyFill="1" applyBorder="1" applyAlignment="1">
      <alignment horizontal="center"/>
    </xf>
    <xf numFmtId="4" fontId="8" fillId="0" borderId="1" xfId="0" applyNumberFormat="1" applyFont="1" applyFill="1" applyBorder="1" applyAlignment="1">
      <alignment horizontal="center"/>
    </xf>
    <xf numFmtId="10" fontId="8" fillId="0" borderId="1" xfId="2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0" fontId="8" fillId="0" borderId="1" xfId="2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/>
    </xf>
  </cellXfs>
  <cellStyles count="5">
    <cellStyle name="Normal" xfId="0" builtinId="0"/>
    <cellStyle name="Normal 2" xfId="1"/>
    <cellStyle name="Porcentagem" xfId="2" builtinId="5"/>
    <cellStyle name="Porcentagem 2" xfId="3"/>
    <cellStyle name="Separador de milhares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"/>
  <sheetViews>
    <sheetView tabSelected="1" zoomScale="130" zoomScaleNormal="130" workbookViewId="0">
      <selection activeCell="A2" sqref="A2:J29"/>
    </sheetView>
  </sheetViews>
  <sheetFormatPr defaultRowHeight="11.25"/>
  <cols>
    <col min="1" max="1" width="5.7109375" style="10" customWidth="1"/>
    <col min="2" max="2" width="20.7109375" style="10" customWidth="1"/>
    <col min="3" max="3" width="8.5703125" style="11" customWidth="1"/>
    <col min="4" max="4" width="10.42578125" style="2" customWidth="1"/>
    <col min="5" max="8" width="9.7109375" style="3" customWidth="1"/>
    <col min="9" max="9" width="9" style="3" bestFit="1" customWidth="1"/>
    <col min="10" max="10" width="9" style="4" bestFit="1" customWidth="1"/>
    <col min="11" max="11" width="0" style="1" hidden="1" customWidth="1"/>
    <col min="12" max="12" width="9.140625" style="28"/>
    <col min="13" max="16384" width="9.140625" style="1"/>
  </cols>
  <sheetData>
    <row r="1" spans="1:12" s="8" customFormat="1" ht="12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L1" s="26"/>
    </row>
    <row r="2" spans="1:12" s="9" customFormat="1" ht="18.75" customHeight="1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L2" s="26"/>
    </row>
    <row r="3" spans="1:12" ht="12.75" customHeight="1">
      <c r="A3" s="37" t="s">
        <v>4</v>
      </c>
      <c r="B3" s="37" t="s">
        <v>0</v>
      </c>
      <c r="C3" s="39" t="s">
        <v>3</v>
      </c>
      <c r="D3" s="34" t="s">
        <v>1</v>
      </c>
      <c r="E3" s="35" t="s">
        <v>12</v>
      </c>
      <c r="F3" s="35" t="s">
        <v>13</v>
      </c>
      <c r="G3" s="35" t="s">
        <v>14</v>
      </c>
      <c r="H3" s="35" t="s">
        <v>15</v>
      </c>
      <c r="I3" s="35" t="s">
        <v>16</v>
      </c>
      <c r="J3" s="35" t="s">
        <v>17</v>
      </c>
      <c r="K3" s="4"/>
      <c r="L3" s="27"/>
    </row>
    <row r="4" spans="1:12" ht="13.5" customHeight="1">
      <c r="A4" s="37"/>
      <c r="B4" s="37"/>
      <c r="C4" s="39"/>
      <c r="D4" s="34"/>
      <c r="E4" s="36"/>
      <c r="F4" s="36"/>
      <c r="G4" s="36"/>
      <c r="H4" s="36"/>
      <c r="I4" s="36"/>
      <c r="J4" s="36"/>
      <c r="K4" s="4"/>
      <c r="L4" s="27"/>
    </row>
    <row r="5" spans="1:12">
      <c r="A5" s="30">
        <v>1</v>
      </c>
      <c r="B5" s="30" t="s">
        <v>6</v>
      </c>
      <c r="C5" s="31">
        <v>4013.33</v>
      </c>
      <c r="D5" s="32" t="s">
        <v>2</v>
      </c>
      <c r="E5" s="54">
        <f>1/5</f>
        <v>0.2</v>
      </c>
      <c r="F5" s="54">
        <f>1/5</f>
        <v>0.2</v>
      </c>
      <c r="G5" s="54"/>
      <c r="H5" s="54">
        <f>1/5</f>
        <v>0.2</v>
      </c>
      <c r="I5" s="54">
        <f>1/5</f>
        <v>0.2</v>
      </c>
      <c r="J5" s="54">
        <f>1/5</f>
        <v>0.2</v>
      </c>
      <c r="K5" s="6">
        <f>SUM(E5:J5)</f>
        <v>1</v>
      </c>
      <c r="L5" s="29">
        <f>SUM(E5:J5)</f>
        <v>1</v>
      </c>
    </row>
    <row r="6" spans="1:12">
      <c r="A6" s="30"/>
      <c r="B6" s="30"/>
      <c r="C6" s="31"/>
      <c r="D6" s="32"/>
      <c r="E6" s="55">
        <f>E5*$C$5</f>
        <v>802.66600000000005</v>
      </c>
      <c r="F6" s="55">
        <f>F5*$C$5</f>
        <v>802.66600000000005</v>
      </c>
      <c r="G6" s="54"/>
      <c r="H6" s="55">
        <f>H5*$C$5</f>
        <v>802.66600000000005</v>
      </c>
      <c r="I6" s="55">
        <f>I5*$C$5</f>
        <v>802.66600000000005</v>
      </c>
      <c r="J6" s="55">
        <f>J5*$C$5</f>
        <v>802.66600000000005</v>
      </c>
      <c r="K6" s="5">
        <f>SUM(E6:J6)</f>
        <v>4013.3300000000004</v>
      </c>
      <c r="L6" s="27">
        <f>SUM(E6:J6)-C5</f>
        <v>0</v>
      </c>
    </row>
    <row r="7" spans="1:12">
      <c r="A7" s="30">
        <v>2</v>
      </c>
      <c r="B7" s="30" t="s">
        <v>18</v>
      </c>
      <c r="C7" s="31">
        <v>3751</v>
      </c>
      <c r="D7" s="32" t="s">
        <v>2</v>
      </c>
      <c r="E7" s="19"/>
      <c r="F7" s="19"/>
      <c r="G7" s="19">
        <v>1</v>
      </c>
      <c r="H7" s="19"/>
      <c r="I7" s="19"/>
      <c r="J7" s="19"/>
      <c r="K7" s="6">
        <f>SUM(E7:J7)</f>
        <v>1</v>
      </c>
      <c r="L7" s="29">
        <f>SUM(E7:J7)</f>
        <v>1</v>
      </c>
    </row>
    <row r="8" spans="1:12">
      <c r="A8" s="30"/>
      <c r="B8" s="30"/>
      <c r="C8" s="31"/>
      <c r="D8" s="32"/>
      <c r="E8" s="56"/>
      <c r="F8" s="56"/>
      <c r="G8" s="56">
        <f>G7*$C$7</f>
        <v>3751</v>
      </c>
      <c r="H8" s="56"/>
      <c r="I8" s="56"/>
      <c r="J8" s="56"/>
      <c r="K8" s="5">
        <f>SUM(E8:J8)</f>
        <v>3751</v>
      </c>
      <c r="L8" s="27">
        <f>SUM(E8:J8)-C7</f>
        <v>0</v>
      </c>
    </row>
    <row r="9" spans="1:12" ht="11.25" customHeight="1">
      <c r="A9" s="42">
        <v>3</v>
      </c>
      <c r="B9" s="42" t="s">
        <v>8</v>
      </c>
      <c r="C9" s="44">
        <v>5975.32</v>
      </c>
      <c r="D9" s="40" t="s">
        <v>2</v>
      </c>
      <c r="E9" s="54"/>
      <c r="F9" s="54"/>
      <c r="G9" s="54">
        <v>1</v>
      </c>
      <c r="H9" s="54"/>
      <c r="I9" s="54"/>
      <c r="J9" s="54"/>
      <c r="K9" s="6">
        <f>SUM(E9:J9)</f>
        <v>1</v>
      </c>
      <c r="L9" s="29">
        <f>SUM(E9:J9)</f>
        <v>1</v>
      </c>
    </row>
    <row r="10" spans="1:12" ht="11.25" customHeight="1">
      <c r="A10" s="43"/>
      <c r="B10" s="43"/>
      <c r="C10" s="45"/>
      <c r="D10" s="41"/>
      <c r="E10" s="55"/>
      <c r="F10" s="55"/>
      <c r="G10" s="55">
        <f>G9*C9</f>
        <v>5975.32</v>
      </c>
      <c r="H10" s="55"/>
      <c r="I10" s="55"/>
      <c r="J10" s="55"/>
      <c r="K10" s="13">
        <f t="shared" ref="K10" si="0">K9*$C$9</f>
        <v>5975.32</v>
      </c>
      <c r="L10" s="27">
        <f>SUM(E10:J10)-C9</f>
        <v>0</v>
      </c>
    </row>
    <row r="11" spans="1:12" ht="11.25" customHeight="1">
      <c r="A11" s="30">
        <v>4</v>
      </c>
      <c r="B11" s="30" t="s">
        <v>20</v>
      </c>
      <c r="C11" s="31">
        <v>5616.16</v>
      </c>
      <c r="D11" s="32" t="s">
        <v>2</v>
      </c>
      <c r="E11" s="57">
        <f>E12/C11</f>
        <v>0.24304863109313127</v>
      </c>
      <c r="F11" s="57">
        <f>F12/C11</f>
        <v>0.24304863109313127</v>
      </c>
      <c r="G11" s="57">
        <f>G12/C11</f>
        <v>0.51390273781373752</v>
      </c>
      <c r="H11" s="19"/>
      <c r="I11" s="19"/>
      <c r="J11" s="58"/>
      <c r="K11" s="6">
        <f>SUM(E11:J11)</f>
        <v>1</v>
      </c>
      <c r="L11" s="29">
        <f>SUM(E11:J11)</f>
        <v>1</v>
      </c>
    </row>
    <row r="12" spans="1:12" ht="11.25" customHeight="1">
      <c r="A12" s="30"/>
      <c r="B12" s="30"/>
      <c r="C12" s="31"/>
      <c r="D12" s="32"/>
      <c r="E12" s="56">
        <v>1365</v>
      </c>
      <c r="F12" s="56">
        <v>1365</v>
      </c>
      <c r="G12" s="56">
        <v>2886.16</v>
      </c>
      <c r="H12" s="56"/>
      <c r="I12" s="56"/>
      <c r="J12" s="58"/>
      <c r="K12" s="5">
        <f>SUM(E12:J12)</f>
        <v>5616.16</v>
      </c>
      <c r="L12" s="27">
        <f>SUM(E12:J12)-C11</f>
        <v>0</v>
      </c>
    </row>
    <row r="13" spans="1:12" ht="11.25" customHeight="1">
      <c r="A13" s="30">
        <v>5</v>
      </c>
      <c r="B13" s="30" t="s">
        <v>21</v>
      </c>
      <c r="C13" s="31">
        <v>24771.1</v>
      </c>
      <c r="D13" s="32" t="s">
        <v>2</v>
      </c>
      <c r="E13" s="60"/>
      <c r="F13" s="54"/>
      <c r="G13" s="54">
        <v>1</v>
      </c>
      <c r="H13" s="54"/>
      <c r="I13" s="54"/>
      <c r="J13" s="54"/>
      <c r="K13" s="6">
        <f>SUM(E13:J13)</f>
        <v>1</v>
      </c>
      <c r="L13" s="29">
        <f>SUM(E13:J13)</f>
        <v>1</v>
      </c>
    </row>
    <row r="14" spans="1:12" ht="11.25" customHeight="1">
      <c r="A14" s="30"/>
      <c r="B14" s="30"/>
      <c r="C14" s="31"/>
      <c r="D14" s="32"/>
      <c r="E14" s="60"/>
      <c r="F14" s="55"/>
      <c r="G14" s="55">
        <f>G13*$C$13</f>
        <v>24771.1</v>
      </c>
      <c r="H14" s="55"/>
      <c r="I14" s="55"/>
      <c r="J14" s="55"/>
      <c r="K14" s="5">
        <f>SUM(E14:J14)</f>
        <v>24771.1</v>
      </c>
      <c r="L14" s="27">
        <f>SUM(E14:J14)-C13</f>
        <v>0</v>
      </c>
    </row>
    <row r="15" spans="1:12" ht="11.25" customHeight="1">
      <c r="A15" s="30">
        <v>6</v>
      </c>
      <c r="B15" s="30" t="s">
        <v>22</v>
      </c>
      <c r="C15" s="31">
        <v>22247.63</v>
      </c>
      <c r="D15" s="32" t="s">
        <v>2</v>
      </c>
      <c r="E15" s="19"/>
      <c r="F15" s="19"/>
      <c r="G15" s="19">
        <v>1</v>
      </c>
      <c r="H15" s="19"/>
      <c r="I15" s="19"/>
      <c r="J15" s="19"/>
      <c r="K15" s="24">
        <f t="shared" ref="I15:K15" si="1">1/4</f>
        <v>0.25</v>
      </c>
      <c r="L15" s="29">
        <f>SUM(E15:J15)</f>
        <v>1</v>
      </c>
    </row>
    <row r="16" spans="1:12" ht="11.25" customHeight="1">
      <c r="A16" s="30"/>
      <c r="B16" s="30"/>
      <c r="C16" s="31"/>
      <c r="D16" s="32"/>
      <c r="E16" s="19"/>
      <c r="F16" s="56"/>
      <c r="G16" s="56">
        <f>G15*$C$15</f>
        <v>22247.63</v>
      </c>
      <c r="H16" s="56"/>
      <c r="I16" s="56"/>
      <c r="J16" s="56"/>
      <c r="K16" s="25">
        <f>K15*$C$15</f>
        <v>5561.9075000000003</v>
      </c>
      <c r="L16" s="27">
        <f>SUM(E16:J16)-C15</f>
        <v>0</v>
      </c>
    </row>
    <row r="17" spans="1:12" ht="12.75" customHeight="1">
      <c r="A17" s="30">
        <v>7</v>
      </c>
      <c r="B17" s="30" t="s">
        <v>23</v>
      </c>
      <c r="C17" s="31">
        <v>10659.23</v>
      </c>
      <c r="D17" s="32" t="s">
        <v>2</v>
      </c>
      <c r="E17" s="54"/>
      <c r="F17" s="54"/>
      <c r="G17" s="54">
        <v>1</v>
      </c>
      <c r="H17" s="54"/>
      <c r="I17" s="54"/>
      <c r="J17" s="54"/>
      <c r="K17" s="23">
        <v>0.25</v>
      </c>
      <c r="L17" s="29">
        <f>SUM(E17:J17)</f>
        <v>1</v>
      </c>
    </row>
    <row r="18" spans="1:12">
      <c r="A18" s="30"/>
      <c r="B18" s="30"/>
      <c r="C18" s="31"/>
      <c r="D18" s="32"/>
      <c r="E18" s="54"/>
      <c r="F18" s="54"/>
      <c r="G18" s="55">
        <f>G17*$C$17</f>
        <v>10659.23</v>
      </c>
      <c r="H18" s="55"/>
      <c r="I18" s="55"/>
      <c r="J18" s="55"/>
      <c r="K18" s="5">
        <f>SUM(E18:J18)</f>
        <v>10659.23</v>
      </c>
      <c r="L18" s="27">
        <f>SUM(E18:J18)-C17</f>
        <v>0</v>
      </c>
    </row>
    <row r="19" spans="1:12" ht="11.25" customHeight="1">
      <c r="A19" s="30">
        <v>8</v>
      </c>
      <c r="B19" s="30" t="s">
        <v>24</v>
      </c>
      <c r="C19" s="31">
        <v>17594.29</v>
      </c>
      <c r="D19" s="32" t="s">
        <v>2</v>
      </c>
      <c r="E19" s="19"/>
      <c r="F19" s="19"/>
      <c r="G19" s="19">
        <v>1</v>
      </c>
      <c r="H19" s="19"/>
      <c r="I19" s="19"/>
      <c r="J19" s="19"/>
      <c r="K19" s="23">
        <v>0.25</v>
      </c>
      <c r="L19" s="29">
        <f>SUM(E19:J19)</f>
        <v>1</v>
      </c>
    </row>
    <row r="20" spans="1:12" ht="11.25" customHeight="1">
      <c r="A20" s="30"/>
      <c r="B20" s="30"/>
      <c r="C20" s="31"/>
      <c r="D20" s="32"/>
      <c r="E20" s="19"/>
      <c r="F20" s="19"/>
      <c r="G20" s="56">
        <f>G19*$C$19</f>
        <v>17594.29</v>
      </c>
      <c r="H20" s="19"/>
      <c r="I20" s="19"/>
      <c r="J20" s="19"/>
      <c r="K20" s="5">
        <f>SUM(E20:J20)</f>
        <v>17594.29</v>
      </c>
      <c r="L20" s="27">
        <f>SUM(E20:J20)-C19</f>
        <v>0</v>
      </c>
    </row>
    <row r="21" spans="1:12" ht="11.25" customHeight="1">
      <c r="A21" s="50"/>
      <c r="B21" s="42" t="s">
        <v>9</v>
      </c>
      <c r="C21" s="52">
        <f>SUM(C5:C20)</f>
        <v>94628.06</v>
      </c>
      <c r="D21" s="32" t="s">
        <v>2</v>
      </c>
      <c r="E21" s="54">
        <f>E22/$C$21</f>
        <v>2.2907222234081519E-2</v>
      </c>
      <c r="F21" s="54">
        <f>F22/$C$21</f>
        <v>2.2907222234081519E-2</v>
      </c>
      <c r="G21" s="54">
        <f>G22/$C$21</f>
        <v>0.92873857923326353</v>
      </c>
      <c r="H21" s="54">
        <f>H22/$C$21</f>
        <v>8.4823254328578648E-3</v>
      </c>
      <c r="I21" s="54">
        <f>I22/$C$21</f>
        <v>8.4823254328578648E-3</v>
      </c>
      <c r="J21" s="54">
        <f>J22/$C$21</f>
        <v>8.4823254328578648E-3</v>
      </c>
      <c r="K21" s="6"/>
      <c r="L21" s="29">
        <f>SUM(E21:J21)</f>
        <v>1.0000000000000002</v>
      </c>
    </row>
    <row r="22" spans="1:12" ht="11.25" customHeight="1">
      <c r="A22" s="51"/>
      <c r="B22" s="43"/>
      <c r="C22" s="53"/>
      <c r="D22" s="32"/>
      <c r="E22" s="55">
        <f t="shared" ref="E22:J22" si="2">E6+E8+E10+E12+E14+E16+E18+E20</f>
        <v>2167.6660000000002</v>
      </c>
      <c r="F22" s="55">
        <f t="shared" si="2"/>
        <v>2167.6660000000002</v>
      </c>
      <c r="G22" s="55">
        <f t="shared" si="2"/>
        <v>87884.73000000001</v>
      </c>
      <c r="H22" s="55">
        <f t="shared" si="2"/>
        <v>802.66600000000005</v>
      </c>
      <c r="I22" s="55">
        <f t="shared" si="2"/>
        <v>802.66600000000005</v>
      </c>
      <c r="J22" s="55">
        <f t="shared" si="2"/>
        <v>802.66600000000005</v>
      </c>
      <c r="K22" s="5">
        <f>SUM(E22:J22)</f>
        <v>94628.06</v>
      </c>
      <c r="L22" s="27"/>
    </row>
    <row r="23" spans="1:12">
      <c r="A23" s="51"/>
      <c r="B23" s="43"/>
      <c r="C23" s="53"/>
      <c r="D23" s="48" t="s">
        <v>5</v>
      </c>
      <c r="E23" s="59">
        <f>E24/$C$21</f>
        <v>2.2907222234081519E-2</v>
      </c>
      <c r="F23" s="59">
        <f>F24/$C$21</f>
        <v>4.5814444468163039E-2</v>
      </c>
      <c r="G23" s="59">
        <f t="shared" ref="G23:J23" si="3">G24/$C$21</f>
        <v>0.97455302370142649</v>
      </c>
      <c r="H23" s="59">
        <f t="shared" si="3"/>
        <v>0.98303534913428436</v>
      </c>
      <c r="I23" s="59">
        <f t="shared" si="3"/>
        <v>0.99151767456714213</v>
      </c>
      <c r="J23" s="59">
        <f t="shared" si="3"/>
        <v>1</v>
      </c>
      <c r="K23" s="6"/>
      <c r="L23" s="27"/>
    </row>
    <row r="24" spans="1:12">
      <c r="A24" s="51"/>
      <c r="B24" s="43"/>
      <c r="C24" s="53"/>
      <c r="D24" s="49"/>
      <c r="E24" s="56">
        <f>E22</f>
        <v>2167.6660000000002</v>
      </c>
      <c r="F24" s="56">
        <f t="shared" ref="F24:J24" si="4">E24+F22</f>
        <v>4335.3320000000003</v>
      </c>
      <c r="G24" s="56">
        <f t="shared" si="4"/>
        <v>92220.062000000005</v>
      </c>
      <c r="H24" s="56">
        <f t="shared" si="4"/>
        <v>93022.728000000003</v>
      </c>
      <c r="I24" s="56">
        <f t="shared" si="4"/>
        <v>93825.394</v>
      </c>
      <c r="J24" s="56">
        <f t="shared" si="4"/>
        <v>94628.06</v>
      </c>
      <c r="K24" s="6"/>
      <c r="L24" s="27"/>
    </row>
    <row r="25" spans="1:12" ht="11.25" customHeight="1">
      <c r="A25" s="14"/>
      <c r="B25" s="12" t="s">
        <v>7</v>
      </c>
      <c r="C25" s="16">
        <v>0.23499999999999999</v>
      </c>
      <c r="D25" s="15"/>
      <c r="E25" s="20"/>
      <c r="F25" s="20"/>
      <c r="G25" s="20"/>
      <c r="H25" s="20"/>
      <c r="I25" s="20"/>
      <c r="J25" s="20"/>
      <c r="K25" s="7">
        <f>C21*C25</f>
        <v>22237.594099999998</v>
      </c>
      <c r="L25" s="27"/>
    </row>
    <row r="26" spans="1:12" ht="11.25" customHeight="1">
      <c r="A26" s="47"/>
      <c r="B26" s="30" t="s">
        <v>11</v>
      </c>
      <c r="C26" s="39">
        <f>C21*(1+C25)</f>
        <v>116865.65409999999</v>
      </c>
      <c r="D26" s="32" t="s">
        <v>2</v>
      </c>
      <c r="E26" s="54">
        <f>E27/$C$26</f>
        <v>2.2907222148513182E-2</v>
      </c>
      <c r="F26" s="54">
        <f>F27/$C$26</f>
        <v>2.2907222148513182E-2</v>
      </c>
      <c r="G26" s="54">
        <f>G27/$C$26</f>
        <v>0.92873857966110518</v>
      </c>
      <c r="H26" s="54">
        <f>H27/$C$26</f>
        <v>8.4823253472895259E-3</v>
      </c>
      <c r="I26" s="54">
        <f>I27/$C$26</f>
        <v>8.4823253472895259E-3</v>
      </c>
      <c r="J26" s="54">
        <f>J27/$C$26</f>
        <v>8.4823253472895259E-3</v>
      </c>
      <c r="K26" s="4"/>
      <c r="L26" s="27"/>
    </row>
    <row r="27" spans="1:12" s="8" customFormat="1">
      <c r="A27" s="47"/>
      <c r="B27" s="30"/>
      <c r="C27" s="39"/>
      <c r="D27" s="32"/>
      <c r="E27" s="55">
        <f>ROUND(E22*(1+$C$25),4)</f>
        <v>2677.0675000000001</v>
      </c>
      <c r="F27" s="55">
        <f>ROUND(F22*(1+$C$25),4)</f>
        <v>2677.0675000000001</v>
      </c>
      <c r="G27" s="55">
        <f>ROUND(G22*(1+$C$25),4)</f>
        <v>108537.6416</v>
      </c>
      <c r="H27" s="55">
        <f>ROUND(H22*(1+$C$25),4)</f>
        <v>991.29250000000002</v>
      </c>
      <c r="I27" s="55">
        <f>ROUND(I22*(1+$C$25),4)</f>
        <v>991.29250000000002</v>
      </c>
      <c r="J27" s="55">
        <f>ROUND(J22*(1+$C$25),4)</f>
        <v>991.29250000000002</v>
      </c>
      <c r="K27" s="5">
        <f>SUM(E27:J27)</f>
        <v>116865.65409999999</v>
      </c>
      <c r="L27" s="27"/>
    </row>
    <row r="28" spans="1:12">
      <c r="A28" s="47"/>
      <c r="B28" s="30"/>
      <c r="C28" s="39"/>
      <c r="D28" s="46" t="s">
        <v>5</v>
      </c>
      <c r="E28" s="59">
        <f>E26</f>
        <v>2.2907222148513182E-2</v>
      </c>
      <c r="F28" s="59">
        <f t="shared" ref="F28:J29" si="5">E28+F26</f>
        <v>4.5814444297026365E-2</v>
      </c>
      <c r="G28" s="59">
        <f t="shared" si="5"/>
        <v>0.97455302395813159</v>
      </c>
      <c r="H28" s="59">
        <f t="shared" si="5"/>
        <v>0.98303534930542114</v>
      </c>
      <c r="I28" s="59">
        <f t="shared" si="5"/>
        <v>0.99151767465271068</v>
      </c>
      <c r="J28" s="59">
        <f t="shared" si="5"/>
        <v>1.0000000000000002</v>
      </c>
      <c r="K28" s="4"/>
      <c r="L28" s="27"/>
    </row>
    <row r="29" spans="1:12">
      <c r="A29" s="47"/>
      <c r="B29" s="30"/>
      <c r="C29" s="39"/>
      <c r="D29" s="46"/>
      <c r="E29" s="56">
        <f>E27</f>
        <v>2677.0675000000001</v>
      </c>
      <c r="F29" s="56">
        <f t="shared" si="5"/>
        <v>5354.1350000000002</v>
      </c>
      <c r="G29" s="56">
        <f t="shared" si="5"/>
        <v>113891.7766</v>
      </c>
      <c r="H29" s="56">
        <f t="shared" si="5"/>
        <v>114883.06909999999</v>
      </c>
      <c r="I29" s="56">
        <f t="shared" si="5"/>
        <v>115874.36159999999</v>
      </c>
      <c r="J29" s="56">
        <f t="shared" si="5"/>
        <v>116865.65409999999</v>
      </c>
      <c r="K29" s="4"/>
      <c r="L29" s="27"/>
    </row>
    <row r="30" spans="1:12">
      <c r="I30" s="21"/>
      <c r="J30" s="22"/>
    </row>
    <row r="31" spans="1:12">
      <c r="D31" s="4"/>
      <c r="E31" s="4"/>
      <c r="F31" s="4"/>
      <c r="G31" s="4"/>
      <c r="H31" s="4"/>
      <c r="I31" s="22"/>
      <c r="J31" s="22"/>
    </row>
    <row r="32" spans="1:12">
      <c r="I32" s="21"/>
      <c r="J32" s="22"/>
    </row>
    <row r="33" spans="5:10">
      <c r="E33" s="17"/>
      <c r="I33" s="21"/>
      <c r="J33" s="22"/>
    </row>
    <row r="34" spans="5:10">
      <c r="E34" s="18"/>
      <c r="I34" s="21"/>
      <c r="J34" s="22"/>
    </row>
    <row r="35" spans="5:10">
      <c r="I35" s="21"/>
      <c r="J35" s="22"/>
    </row>
  </sheetData>
  <mergeCells count="54">
    <mergeCell ref="B17:B18"/>
    <mergeCell ref="C17:C18"/>
    <mergeCell ref="D17:D18"/>
    <mergeCell ref="D7:D8"/>
    <mergeCell ref="B11:B12"/>
    <mergeCell ref="D28:D29"/>
    <mergeCell ref="C26:C29"/>
    <mergeCell ref="B26:B29"/>
    <mergeCell ref="A26:A29"/>
    <mergeCell ref="A13:A14"/>
    <mergeCell ref="B13:B14"/>
    <mergeCell ref="C13:C14"/>
    <mergeCell ref="D13:D14"/>
    <mergeCell ref="D23:D24"/>
    <mergeCell ref="A21:A24"/>
    <mergeCell ref="C21:C24"/>
    <mergeCell ref="B21:B24"/>
    <mergeCell ref="A17:A18"/>
    <mergeCell ref="A15:A16"/>
    <mergeCell ref="B15:B16"/>
    <mergeCell ref="C15:C16"/>
    <mergeCell ref="A9:A10"/>
    <mergeCell ref="A11:A12"/>
    <mergeCell ref="C9:C10"/>
    <mergeCell ref="B5:B6"/>
    <mergeCell ref="C5:C6"/>
    <mergeCell ref="C11:C12"/>
    <mergeCell ref="B9:B10"/>
    <mergeCell ref="A7:A8"/>
    <mergeCell ref="B7:B8"/>
    <mergeCell ref="C7:C8"/>
    <mergeCell ref="D26:D27"/>
    <mergeCell ref="G3:G4"/>
    <mergeCell ref="D21:D22"/>
    <mergeCell ref="D11:D12"/>
    <mergeCell ref="H3:H4"/>
    <mergeCell ref="E3:E4"/>
    <mergeCell ref="F3:F4"/>
    <mergeCell ref="D9:D10"/>
    <mergeCell ref="D15:D16"/>
    <mergeCell ref="A19:A20"/>
    <mergeCell ref="B19:B20"/>
    <mergeCell ref="C19:C20"/>
    <mergeCell ref="D19:D20"/>
    <mergeCell ref="A1:J1"/>
    <mergeCell ref="D3:D4"/>
    <mergeCell ref="J3:J4"/>
    <mergeCell ref="A3:A4"/>
    <mergeCell ref="A2:J2"/>
    <mergeCell ref="B3:B4"/>
    <mergeCell ref="I3:I4"/>
    <mergeCell ref="C3:C4"/>
    <mergeCell ref="D5:D6"/>
    <mergeCell ref="A5:A6"/>
  </mergeCells>
  <pageMargins left="0.55118110236220474" right="0.47244094488188981" top="0.23622047244094491" bottom="0.23622047244094491" header="0.15748031496062992" footer="0.19685039370078741"/>
  <pageSetup paperSize="9" scale="73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 Obra Civil</vt:lpstr>
    </vt:vector>
  </TitlesOfParts>
  <Company>MD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QG</dc:creator>
  <cp:lastModifiedBy>modelo</cp:lastModifiedBy>
  <cp:lastPrinted>2018-10-05T11:08:59Z</cp:lastPrinted>
  <dcterms:created xsi:type="dcterms:W3CDTF">2003-04-16T13:33:31Z</dcterms:created>
  <dcterms:modified xsi:type="dcterms:W3CDTF">2019-03-27T19:42:09Z</dcterms:modified>
</cp:coreProperties>
</file>